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orma\Formatos\"/>
    </mc:Choice>
  </mc:AlternateContent>
  <xr:revisionPtr revIDLastSave="0" documentId="8_{3D5A98A3-C4A9-441B-8DDA-4537B22561BA}" xr6:coauthVersionLast="47" xr6:coauthVersionMax="47" xr10:uidLastSave="{00000000-0000-0000-0000-000000000000}"/>
  <bookViews>
    <workbookView xWindow="3075" yWindow="3075" windowWidth="21600" windowHeight="11385" tabRatio="885" firstSheet="3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53" i="4"/>
  <c r="E53" i="4"/>
  <c r="C53" i="4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B53" i="4"/>
  <c r="F39" i="4"/>
  <c r="E39" i="4"/>
  <c r="D38" i="4"/>
  <c r="G38" i="4" s="1"/>
  <c r="D37" i="4"/>
  <c r="G37" i="4" s="1"/>
  <c r="D36" i="4"/>
  <c r="G36" i="4" s="1"/>
  <c r="D35" i="4"/>
  <c r="G35" i="4" s="1"/>
  <c r="C39" i="4"/>
  <c r="B39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8" i="4"/>
  <c r="E28" i="4"/>
  <c r="C28" i="4"/>
  <c r="B28" i="4"/>
  <c r="G39" i="4" l="1"/>
  <c r="G53" i="4"/>
  <c r="D39" i="4"/>
  <c r="D53" i="4"/>
  <c r="G28" i="4"/>
  <c r="D28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 s="1"/>
  <c r="D53" i="6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<sst xmlns="http://schemas.openxmlformats.org/spreadsheetml/2006/main" count="215" uniqueCount="156">
  <si>
    <t>Municipio de Huanímaro, Gto.
Estado Analítico del Ejercicio del Presupuesto de Egresos
Clasificación por Objeto del Gasto (Capítulo y Concepto)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</si>
  <si>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</si>
  <si>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</si>
  <si>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</si>
  <si>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</si>
  <si>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</si>
  <si>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</si>
  <si>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</si>
  <si>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</si>
  <si>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</si>
  <si>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</si>
  <si>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</si>
  <si>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</si>
  <si>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</si>
  <si>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</si>
  <si>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</si>
  <si>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</si>
  <si>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</si>
  <si>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</si>
  <si>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</si>
  <si>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</si>
  <si>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</si>
  <si>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</si>
  <si>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</si>
  <si>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</si>
  <si>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</si>
  <si>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</si>
  <si>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</si>
  <si>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</si>
  <si>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</si>
  <si>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</si>
  <si>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</si>
  <si>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</si>
  <si>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</si>
  <si>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</si>
  <si>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</si>
  <si>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</si>
  <si>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</si>
  <si>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</si>
  <si>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</si>
  <si>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</si>
  <si>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</si>
  <si>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</si>
  <si>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</si>
  <si>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</si>
  <si>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</si>
  <si>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</si>
  <si>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</si>
  <si>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</si>
  <si>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</si>
  <si>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</si>
  <si>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</si>
  <si>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</si>
  <si>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</si>
  <si>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</si>
  <si>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</si>
  <si>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</si>
  <si>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</si>
  <si>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</si>
  <si>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</si>
  <si>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</si>
  <si>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</si>
  <si>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</si>
  <si>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</si>
  <si>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</si>
  <si>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</si>
  <si>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</si>
  <si>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</si>
  <si>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</si>
  <si>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</si>
  <si>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</si>
  <si>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</si>
  <si>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</si>
  <si>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</si>
  <si>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</si>
  <si>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</si>
  <si>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</si>
  <si>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</si>
  <si>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</si>
  <si>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</si>
  <si>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</si>
  <si>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</si>
  <si>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</si>
  <si>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</si>
  <si>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</si>
  <si>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Municipio de Huanímaro, Gto.
Estado Analítico del Ejercicio del Presupuesto de Egresos
Clasificación Económica (por Tipo de Gasto)
Del 1 de Enero al 30 de Septiembre de 2023</t>
  </si>
  <si>
    <t>Gasto Corriente</t>
  </si>
  <si>
    <t>Gasto de Capital</t>
  </si>
  <si>
    <t>Amortización de la Deuda y Disminución de Pasivos</t>
  </si>
  <si>
    <t>Municipio de Huanímaro, Gto.
Estado Analítico del Ejercicio del Presupuesto de Egresos
Clasificación Administrativa
Del 1 de Enero al 30 de Septiembre de 2023</t>
  </si>
  <si>
    <t>31111M140010000 DESPACHO DEL PRESIDENTE</t>
  </si>
  <si>
    <t>31111M140020000 HONORABLE AYUNTAMIENTO</t>
  </si>
  <si>
    <t>31111M140030000 SECRETARIA DEL AYUNTAMIE</t>
  </si>
  <si>
    <t>31111M140040000 TESORERIA</t>
  </si>
  <si>
    <t>31111M140050000 CONTRALORIA</t>
  </si>
  <si>
    <t>31111M140060000 PREDIAL Y CATASTRO</t>
  </si>
  <si>
    <t>31111M140070000 AGUA POTABLE</t>
  </si>
  <si>
    <t>31111M140080000 OBRAS PUBLICAS Y DESARRO</t>
  </si>
  <si>
    <t>31111M140090000 SERV PUBLICOS MUNICIPALE</t>
  </si>
  <si>
    <t>31111M140100000 FISCALIZACION</t>
  </si>
  <si>
    <t>31111M140110000 DESARROLLO SOCIAL</t>
  </si>
  <si>
    <t>31111M140120000 DESARROLLO RURAL</t>
  </si>
  <si>
    <t>31111M140130000 DESARROLLO ECONOMICO</t>
  </si>
  <si>
    <t>31111M140140000 SEGURIDAD PUBLICA</t>
  </si>
  <si>
    <t>31111M140150000 OFICIALIA MAYOR</t>
  </si>
  <si>
    <t>31111M140160000 JURIDICO</t>
  </si>
  <si>
    <t>31111M140170000 FOMENTO DEPORTIVO</t>
  </si>
  <si>
    <t>31111M140180000 CASA DE LA CULTURA</t>
  </si>
  <si>
    <t>31111M140190000 COMUNICACION SOCIAL</t>
  </si>
  <si>
    <t>31111M140200000 PLANEACION Y DESARROLLO</t>
  </si>
  <si>
    <t>31111M140210000 RELLENO SANITARIO</t>
  </si>
  <si>
    <t>Municipio de Huanímaro, Gto.
Estado Analítico del Ejercicio del Presupuesto de Egresos
Clasificación Administrativa (Poderes)
Del 1 de Enero al 30 de Septiembre de 2023</t>
  </si>
  <si>
    <t>Poder Ejecutivo</t>
  </si>
  <si>
    <t>Poder Legislativo</t>
  </si>
  <si>
    <t>Poder Judicial</t>
  </si>
  <si>
    <t>Órganismos Autónomos</t>
  </si>
  <si>
    <t>Municipio de Huanímaro, Gto.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</si>
  <si>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</si>
  <si>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</si>
  <si>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</si>
  <si>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</si>
  <si>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</si>
  <si>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</si>
  <si>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</si>
  <si>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Municipio de Huanímaro, Gto.
Estado Analítico del Ejercicio del Presupuesto de Egresos
Clasificación Funcional (Finalidad y Función)
Del 1 de Enero al 30 de Septiembre de 2023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</si>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</sst>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G1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>
      <c r="A1" s="27" t="s">
        <v>0</v>
      </c>
      <c r="B1" s="27"/>
      <c r="C1" s="27"/>
      <c r="D1" s="27"/>
      <c r="E1" s="27"/>
      <c r="F1" s="27"/>
      <c r="G1" s="28"/>
    </row>
    <row r="2" spans="1:8">
      <c r="A2" s="32" t="s">
        <v>1</v>
      </c>
      <c r="B2" s="29" t="s">
        <v>2</v>
      </c>
      <c r="C2" s="27"/>
      <c r="D2" s="27"/>
      <c r="E2" s="27"/>
      <c r="F2" s="28"/>
      <c r="G2" s="30" t="s">
        <v>3</v>
      </c>
    </row>
    <row r="3" spans="1:8" ht="24.95" customHeight="1">
      <c r="A3" s="3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1"/>
    </row>
    <row r="4" spans="1:8">
      <c r="A4" s="34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8">
      <c r="A5" s="18" t="s">
        <v>11</v>
      </c>
      <c r="B5" s="13">
        <f>SUM(B6:B12)</f>
        <v>53702161.280000001</v>
      </c>
      <c r="C5" s="13">
        <f>SUM(C6:C12)</f>
        <v>4076844.58</v>
      </c>
      <c r="D5" s="13">
        <f>B5+C5</f>
        <v>57779005.859999999</v>
      </c>
      <c r="E5" s="13">
        <f>SUM(E6:E12)</f>
        <v>37174276.390000001</v>
      </c>
      <c r="F5" s="13">
        <f>SUM(F6:F12)</f>
        <v>37284869.299999997</v>
      </c>
      <c r="G5" s="13">
        <f>D5-E5</f>
        <v>20604729.469999999</v>
      </c>
    </row>
    <row r="6" spans="1:8">
      <c r="A6" s="20" t="s">
        <v>12</v>
      </c>
      <c r="B6" s="5">
        <v>42328522.799999997</v>
      </c>
      <c r="C6" s="5">
        <v>0</v>
      </c>
      <c r="D6" s="5">
        <f t="shared" ref="D6:D69" si="0">B6+C6</f>
        <v>42328522.799999997</v>
      </c>
      <c r="E6" s="5">
        <v>30809608.899999999</v>
      </c>
      <c r="F6" s="5">
        <v>30809608.899999999</v>
      </c>
      <c r="G6" s="5">
        <f t="shared" ref="G6:G69" si="1">D6-E6</f>
        <v>11518913.899999999</v>
      </c>
      <c r="H6" s="9">
        <v>1100</v>
      </c>
    </row>
    <row r="7" spans="1:8">
      <c r="A7" s="20" t="s">
        <v>13</v>
      </c>
      <c r="B7" s="5">
        <v>1487000</v>
      </c>
      <c r="C7" s="5">
        <v>1713954.58</v>
      </c>
      <c r="D7" s="5">
        <f t="shared" si="0"/>
        <v>3200954.58</v>
      </c>
      <c r="E7" s="5">
        <v>1856913.27</v>
      </c>
      <c r="F7" s="5">
        <v>1856913.27</v>
      </c>
      <c r="G7" s="5">
        <f t="shared" si="1"/>
        <v>1344041.31</v>
      </c>
      <c r="H7" s="9">
        <v>1200</v>
      </c>
    </row>
    <row r="8" spans="1:8">
      <c r="A8" s="20" t="s">
        <v>14</v>
      </c>
      <c r="B8" s="5">
        <v>8217175.0300000003</v>
      </c>
      <c r="C8" s="5">
        <v>307500</v>
      </c>
      <c r="D8" s="5">
        <f t="shared" si="0"/>
        <v>8524675.0300000012</v>
      </c>
      <c r="E8" s="5">
        <v>1557256.94</v>
      </c>
      <c r="F8" s="5">
        <v>1553712.95</v>
      </c>
      <c r="G8" s="5">
        <f t="shared" si="1"/>
        <v>6967418.0900000017</v>
      </c>
      <c r="H8" s="9">
        <v>1300</v>
      </c>
    </row>
    <row r="9" spans="1:8">
      <c r="A9" s="20" t="s">
        <v>15</v>
      </c>
      <c r="B9" s="5">
        <v>100000</v>
      </c>
      <c r="C9" s="5">
        <v>260000</v>
      </c>
      <c r="D9" s="5">
        <f t="shared" si="0"/>
        <v>360000</v>
      </c>
      <c r="E9" s="5">
        <v>0</v>
      </c>
      <c r="F9" s="5">
        <v>0</v>
      </c>
      <c r="G9" s="5">
        <f t="shared" si="1"/>
        <v>360000</v>
      </c>
      <c r="H9" s="9">
        <v>1400</v>
      </c>
    </row>
    <row r="10" spans="1:8">
      <c r="A10" s="20" t="s">
        <v>16</v>
      </c>
      <c r="B10" s="5">
        <v>1569463.45</v>
      </c>
      <c r="C10" s="5">
        <v>1795390</v>
      </c>
      <c r="D10" s="5">
        <f t="shared" si="0"/>
        <v>3364853.45</v>
      </c>
      <c r="E10" s="5">
        <v>2950497.28</v>
      </c>
      <c r="F10" s="5">
        <v>3064634.18</v>
      </c>
      <c r="G10" s="5">
        <f t="shared" si="1"/>
        <v>414356.17000000039</v>
      </c>
      <c r="H10" s="9">
        <v>1500</v>
      </c>
    </row>
    <row r="11" spans="1:8">
      <c r="A11" s="20" t="s">
        <v>17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>
      <c r="A12" s="20" t="s">
        <v>18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>
      <c r="A13" s="18" t="s">
        <v>19</v>
      </c>
      <c r="B13" s="14">
        <f>SUM(B14:B22)</f>
        <v>7210637.9500000002</v>
      </c>
      <c r="C13" s="14">
        <f>SUM(C14:C22)</f>
        <v>436456.45</v>
      </c>
      <c r="D13" s="14">
        <f t="shared" si="0"/>
        <v>7647094.4000000004</v>
      </c>
      <c r="E13" s="14">
        <f>SUM(E14:E22)</f>
        <v>5757946.6899999995</v>
      </c>
      <c r="F13" s="14">
        <f>SUM(F14:F22)</f>
        <v>5844297.9199999999</v>
      </c>
      <c r="G13" s="14">
        <f t="shared" si="1"/>
        <v>1889147.7100000009</v>
      </c>
      <c r="H13" s="19">
        <v>0</v>
      </c>
    </row>
    <row r="14" spans="1:8">
      <c r="A14" s="20" t="s">
        <v>20</v>
      </c>
      <c r="B14" s="5">
        <v>891265</v>
      </c>
      <c r="C14" s="5">
        <v>127548.01</v>
      </c>
      <c r="D14" s="5">
        <f t="shared" si="0"/>
        <v>1018813.01</v>
      </c>
      <c r="E14" s="5">
        <v>689503.67</v>
      </c>
      <c r="F14" s="5">
        <v>703025.67</v>
      </c>
      <c r="G14" s="5">
        <f t="shared" si="1"/>
        <v>329309.33999999997</v>
      </c>
      <c r="H14" s="9">
        <v>2100</v>
      </c>
    </row>
    <row r="15" spans="1:8">
      <c r="A15" s="20" t="s">
        <v>21</v>
      </c>
      <c r="B15" s="5">
        <v>157650</v>
      </c>
      <c r="C15" s="5">
        <v>156455.95000000001</v>
      </c>
      <c r="D15" s="5">
        <f t="shared" si="0"/>
        <v>314105.95</v>
      </c>
      <c r="E15" s="5">
        <v>268671.82</v>
      </c>
      <c r="F15" s="5">
        <v>268671.82</v>
      </c>
      <c r="G15" s="5">
        <f t="shared" si="1"/>
        <v>45434.130000000005</v>
      </c>
      <c r="H15" s="9">
        <v>2200</v>
      </c>
    </row>
    <row r="16" spans="1:8">
      <c r="A16" s="20" t="s">
        <v>22</v>
      </c>
      <c r="B16" s="5">
        <v>19500</v>
      </c>
      <c r="C16" s="5">
        <v>-1000</v>
      </c>
      <c r="D16" s="5">
        <f t="shared" si="0"/>
        <v>18500</v>
      </c>
      <c r="E16" s="5">
        <v>812</v>
      </c>
      <c r="F16" s="5">
        <v>812</v>
      </c>
      <c r="G16" s="5">
        <f t="shared" si="1"/>
        <v>17688</v>
      </c>
      <c r="H16" s="9">
        <v>2300</v>
      </c>
    </row>
    <row r="17" spans="1:8">
      <c r="A17" s="20" t="s">
        <v>23</v>
      </c>
      <c r="B17" s="5">
        <v>1376500</v>
      </c>
      <c r="C17" s="5">
        <v>64950</v>
      </c>
      <c r="D17" s="5">
        <f t="shared" si="0"/>
        <v>1441450</v>
      </c>
      <c r="E17" s="5">
        <v>1144249.22</v>
      </c>
      <c r="F17" s="5">
        <v>1146696.22</v>
      </c>
      <c r="G17" s="5">
        <f t="shared" si="1"/>
        <v>297200.78000000003</v>
      </c>
      <c r="H17" s="9">
        <v>2400</v>
      </c>
    </row>
    <row r="18" spans="1:8">
      <c r="A18" s="20" t="s">
        <v>24</v>
      </c>
      <c r="B18" s="5">
        <v>323500</v>
      </c>
      <c r="C18" s="5">
        <v>-67551</v>
      </c>
      <c r="D18" s="5">
        <f t="shared" si="0"/>
        <v>255949</v>
      </c>
      <c r="E18" s="5">
        <v>62682.59</v>
      </c>
      <c r="F18" s="5">
        <v>62682.59</v>
      </c>
      <c r="G18" s="5">
        <f t="shared" si="1"/>
        <v>193266.41</v>
      </c>
      <c r="H18" s="9">
        <v>2500</v>
      </c>
    </row>
    <row r="19" spans="1:8">
      <c r="A19" s="20" t="s">
        <v>25</v>
      </c>
      <c r="B19" s="5">
        <v>3193000</v>
      </c>
      <c r="C19" s="5">
        <v>100400</v>
      </c>
      <c r="D19" s="5">
        <f t="shared" si="0"/>
        <v>3293400</v>
      </c>
      <c r="E19" s="5">
        <v>2679547.04</v>
      </c>
      <c r="F19" s="5">
        <v>2679547.04</v>
      </c>
      <c r="G19" s="5">
        <f t="shared" si="1"/>
        <v>613852.96</v>
      </c>
      <c r="H19" s="9">
        <v>2600</v>
      </c>
    </row>
    <row r="20" spans="1:8">
      <c r="A20" s="20" t="s">
        <v>26</v>
      </c>
      <c r="B20" s="5">
        <v>592000</v>
      </c>
      <c r="C20" s="5">
        <v>-43168.01</v>
      </c>
      <c r="D20" s="5">
        <f t="shared" si="0"/>
        <v>548831.99</v>
      </c>
      <c r="E20" s="5">
        <v>324907.27</v>
      </c>
      <c r="F20" s="5">
        <v>384733.5</v>
      </c>
      <c r="G20" s="5">
        <f t="shared" si="1"/>
        <v>223924.71999999997</v>
      </c>
      <c r="H20" s="9">
        <v>2700</v>
      </c>
    </row>
    <row r="21" spans="1:8">
      <c r="A21" s="20" t="s">
        <v>27</v>
      </c>
      <c r="B21" s="5">
        <v>9500</v>
      </c>
      <c r="C21" s="5">
        <v>0</v>
      </c>
      <c r="D21" s="5">
        <f t="shared" si="0"/>
        <v>9500</v>
      </c>
      <c r="E21" s="5">
        <v>0</v>
      </c>
      <c r="F21" s="5">
        <v>0</v>
      </c>
      <c r="G21" s="5">
        <f t="shared" si="1"/>
        <v>9500</v>
      </c>
      <c r="H21" s="9">
        <v>2800</v>
      </c>
    </row>
    <row r="22" spans="1:8">
      <c r="A22" s="20" t="s">
        <v>28</v>
      </c>
      <c r="B22" s="5">
        <v>647722.94999999995</v>
      </c>
      <c r="C22" s="5">
        <v>98821.5</v>
      </c>
      <c r="D22" s="5">
        <f t="shared" si="0"/>
        <v>746544.45</v>
      </c>
      <c r="E22" s="5">
        <v>587573.07999999996</v>
      </c>
      <c r="F22" s="5">
        <v>598129.07999999996</v>
      </c>
      <c r="G22" s="5">
        <f t="shared" si="1"/>
        <v>158971.37</v>
      </c>
      <c r="H22" s="9">
        <v>2900</v>
      </c>
    </row>
    <row r="23" spans="1:8">
      <c r="A23" s="18" t="s">
        <v>29</v>
      </c>
      <c r="B23" s="14">
        <f>SUM(B24:B32)</f>
        <v>21144069.789999999</v>
      </c>
      <c r="C23" s="14">
        <f>SUM(C24:C32)</f>
        <v>4662688.38</v>
      </c>
      <c r="D23" s="14">
        <f t="shared" si="0"/>
        <v>25806758.169999998</v>
      </c>
      <c r="E23" s="14">
        <f>SUM(E24:E32)</f>
        <v>18147281.359999999</v>
      </c>
      <c r="F23" s="14">
        <f>SUM(F24:F32)</f>
        <v>17889333.390000001</v>
      </c>
      <c r="G23" s="14">
        <f t="shared" si="1"/>
        <v>7659476.8099999987</v>
      </c>
      <c r="H23" s="19">
        <v>0</v>
      </c>
    </row>
    <row r="24" spans="1:8">
      <c r="A24" s="20" t="s">
        <v>30</v>
      </c>
      <c r="B24" s="5">
        <v>8578704.8000000007</v>
      </c>
      <c r="C24" s="5">
        <v>1811834.16</v>
      </c>
      <c r="D24" s="5">
        <f t="shared" si="0"/>
        <v>10390538.960000001</v>
      </c>
      <c r="E24" s="5">
        <v>6363468.0800000001</v>
      </c>
      <c r="F24" s="5">
        <v>5965063.1500000004</v>
      </c>
      <c r="G24" s="5">
        <f t="shared" si="1"/>
        <v>4027070.8800000008</v>
      </c>
      <c r="H24" s="9">
        <v>3100</v>
      </c>
    </row>
    <row r="25" spans="1:8">
      <c r="A25" s="20" t="s">
        <v>31</v>
      </c>
      <c r="B25" s="5">
        <v>1183436.1299999999</v>
      </c>
      <c r="C25" s="5">
        <v>18182.68</v>
      </c>
      <c r="D25" s="5">
        <f t="shared" si="0"/>
        <v>1201618.8099999998</v>
      </c>
      <c r="E25" s="5">
        <v>661847.68000000005</v>
      </c>
      <c r="F25" s="5">
        <v>645458.79</v>
      </c>
      <c r="G25" s="5">
        <f t="shared" si="1"/>
        <v>539771.12999999977</v>
      </c>
      <c r="H25" s="9">
        <v>3200</v>
      </c>
    </row>
    <row r="26" spans="1:8">
      <c r="A26" s="20" t="s">
        <v>32</v>
      </c>
      <c r="B26" s="5">
        <v>787599.5</v>
      </c>
      <c r="C26" s="5">
        <v>368031.04</v>
      </c>
      <c r="D26" s="5">
        <f t="shared" si="0"/>
        <v>1155630.54</v>
      </c>
      <c r="E26" s="5">
        <v>982931.51</v>
      </c>
      <c r="F26" s="5">
        <v>982427.79</v>
      </c>
      <c r="G26" s="5">
        <f t="shared" si="1"/>
        <v>172699.03000000003</v>
      </c>
      <c r="H26" s="9">
        <v>3300</v>
      </c>
    </row>
    <row r="27" spans="1:8">
      <c r="A27" s="20" t="s">
        <v>33</v>
      </c>
      <c r="B27" s="5">
        <v>301000</v>
      </c>
      <c r="C27" s="5">
        <v>78100</v>
      </c>
      <c r="D27" s="5">
        <f t="shared" si="0"/>
        <v>379100</v>
      </c>
      <c r="E27" s="5">
        <v>133183.19</v>
      </c>
      <c r="F27" s="5">
        <v>133183.19</v>
      </c>
      <c r="G27" s="5">
        <f t="shared" si="1"/>
        <v>245916.81</v>
      </c>
      <c r="H27" s="9">
        <v>3400</v>
      </c>
    </row>
    <row r="28" spans="1:8">
      <c r="A28" s="20" t="s">
        <v>34</v>
      </c>
      <c r="B28" s="5">
        <v>3053780</v>
      </c>
      <c r="C28" s="5">
        <v>-850677.15</v>
      </c>
      <c r="D28" s="5">
        <f t="shared" si="0"/>
        <v>2203102.85</v>
      </c>
      <c r="E28" s="5">
        <v>1439861.89</v>
      </c>
      <c r="F28" s="5">
        <v>1440551.9</v>
      </c>
      <c r="G28" s="5">
        <f t="shared" si="1"/>
        <v>763240.9600000002</v>
      </c>
      <c r="H28" s="9">
        <v>3500</v>
      </c>
    </row>
    <row r="29" spans="1:8">
      <c r="A29" s="20" t="s">
        <v>35</v>
      </c>
      <c r="B29" s="5">
        <v>492000</v>
      </c>
      <c r="C29" s="5">
        <v>156600</v>
      </c>
      <c r="D29" s="5">
        <f t="shared" si="0"/>
        <v>648600</v>
      </c>
      <c r="E29" s="5">
        <v>234291.33</v>
      </c>
      <c r="F29" s="5">
        <v>235791.33</v>
      </c>
      <c r="G29" s="5">
        <f t="shared" si="1"/>
        <v>414308.67000000004</v>
      </c>
      <c r="H29" s="9">
        <v>3600</v>
      </c>
    </row>
    <row r="30" spans="1:8">
      <c r="A30" s="20" t="s">
        <v>36</v>
      </c>
      <c r="B30" s="5">
        <v>80500</v>
      </c>
      <c r="C30" s="5">
        <v>-19550.080000000002</v>
      </c>
      <c r="D30" s="5">
        <f t="shared" si="0"/>
        <v>60949.919999999998</v>
      </c>
      <c r="E30" s="5">
        <v>22824</v>
      </c>
      <c r="F30" s="5">
        <v>22824</v>
      </c>
      <c r="G30" s="5">
        <f t="shared" si="1"/>
        <v>38125.919999999998</v>
      </c>
      <c r="H30" s="9">
        <v>3700</v>
      </c>
    </row>
    <row r="31" spans="1:8">
      <c r="A31" s="20" t="s">
        <v>37</v>
      </c>
      <c r="B31" s="5">
        <v>4757740.91</v>
      </c>
      <c r="C31" s="5">
        <v>3178167.73</v>
      </c>
      <c r="D31" s="5">
        <f t="shared" si="0"/>
        <v>7935908.6400000006</v>
      </c>
      <c r="E31" s="5">
        <v>7205690.6799999997</v>
      </c>
      <c r="F31" s="5">
        <v>7360850.2400000002</v>
      </c>
      <c r="G31" s="5">
        <f t="shared" si="1"/>
        <v>730217.96000000089</v>
      </c>
      <c r="H31" s="9">
        <v>3800</v>
      </c>
    </row>
    <row r="32" spans="1:8">
      <c r="A32" s="20" t="s">
        <v>38</v>
      </c>
      <c r="B32" s="5">
        <v>1909308.45</v>
      </c>
      <c r="C32" s="5">
        <v>-78000</v>
      </c>
      <c r="D32" s="5">
        <f t="shared" si="0"/>
        <v>1831308.45</v>
      </c>
      <c r="E32" s="5">
        <v>1103183</v>
      </c>
      <c r="F32" s="5">
        <v>1103183</v>
      </c>
      <c r="G32" s="5">
        <f t="shared" si="1"/>
        <v>728125.45</v>
      </c>
      <c r="H32" s="9">
        <v>3900</v>
      </c>
    </row>
    <row r="33" spans="1:8">
      <c r="A33" s="18" t="s">
        <v>39</v>
      </c>
      <c r="B33" s="14">
        <f>SUM(B34:B42)</f>
        <v>6558097.5999999996</v>
      </c>
      <c r="C33" s="14">
        <f>SUM(C34:C42)</f>
        <v>22913429.41</v>
      </c>
      <c r="D33" s="14">
        <f t="shared" si="0"/>
        <v>29471527.009999998</v>
      </c>
      <c r="E33" s="14">
        <f>SUM(E34:E42)</f>
        <v>14987293.609999999</v>
      </c>
      <c r="F33" s="14">
        <f>SUM(F34:F42)</f>
        <v>14993652.23</v>
      </c>
      <c r="G33" s="14">
        <f t="shared" si="1"/>
        <v>14484233.399999999</v>
      </c>
      <c r="H33" s="19">
        <v>0</v>
      </c>
    </row>
    <row r="34" spans="1:8">
      <c r="A34" s="20" t="s">
        <v>40</v>
      </c>
      <c r="B34" s="5">
        <v>4300000</v>
      </c>
      <c r="C34" s="5">
        <v>1385412.9</v>
      </c>
      <c r="D34" s="5">
        <f t="shared" si="0"/>
        <v>5685412.9000000004</v>
      </c>
      <c r="E34" s="5">
        <v>4635412.74</v>
      </c>
      <c r="F34" s="5">
        <v>4635412.74</v>
      </c>
      <c r="G34" s="5">
        <f t="shared" si="1"/>
        <v>1050000.1600000001</v>
      </c>
      <c r="H34" s="9">
        <v>4100</v>
      </c>
    </row>
    <row r="35" spans="1:8">
      <c r="A35" s="20" t="s">
        <v>41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>
      <c r="A36" s="20" t="s">
        <v>42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>
      <c r="A37" s="20" t="s">
        <v>43</v>
      </c>
      <c r="B37" s="5">
        <v>1853000</v>
      </c>
      <c r="C37" s="5">
        <v>21528016.510000002</v>
      </c>
      <c r="D37" s="5">
        <f t="shared" si="0"/>
        <v>23381016.510000002</v>
      </c>
      <c r="E37" s="5">
        <v>10118112.699999999</v>
      </c>
      <c r="F37" s="5">
        <v>10124471.32</v>
      </c>
      <c r="G37" s="5">
        <f t="shared" si="1"/>
        <v>13262903.810000002</v>
      </c>
      <c r="H37" s="9">
        <v>4400</v>
      </c>
    </row>
    <row r="38" spans="1:8">
      <c r="A38" s="20" t="s">
        <v>44</v>
      </c>
      <c r="B38" s="5">
        <v>405097.6</v>
      </c>
      <c r="C38" s="5">
        <v>0</v>
      </c>
      <c r="D38" s="5">
        <f t="shared" si="0"/>
        <v>405097.6</v>
      </c>
      <c r="E38" s="5">
        <v>233768.17</v>
      </c>
      <c r="F38" s="5">
        <v>233768.17</v>
      </c>
      <c r="G38" s="5">
        <f t="shared" si="1"/>
        <v>171329.42999999996</v>
      </c>
      <c r="H38" s="9">
        <v>4500</v>
      </c>
    </row>
    <row r="39" spans="1:8">
      <c r="A39" s="20" t="s">
        <v>45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>
      <c r="A40" s="20" t="s">
        <v>46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>
      <c r="A41" s="20" t="s">
        <v>47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>
      <c r="A42" s="20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>
      <c r="A43" s="18" t="s">
        <v>49</v>
      </c>
      <c r="B43" s="14">
        <f>SUM(B44:B52)</f>
        <v>594000</v>
      </c>
      <c r="C43" s="14">
        <f>SUM(C44:C52)</f>
        <v>-136431.99</v>
      </c>
      <c r="D43" s="14">
        <f t="shared" si="0"/>
        <v>457568.01</v>
      </c>
      <c r="E43" s="14">
        <f>SUM(E44:E52)</f>
        <v>226409.44999999998</v>
      </c>
      <c r="F43" s="14">
        <f>SUM(F44:F52)</f>
        <v>226409.44999999998</v>
      </c>
      <c r="G43" s="14">
        <f t="shared" si="1"/>
        <v>231158.56000000003</v>
      </c>
      <c r="H43" s="19">
        <v>0</v>
      </c>
    </row>
    <row r="44" spans="1:8">
      <c r="A44" s="4" t="s">
        <v>50</v>
      </c>
      <c r="B44" s="5">
        <v>386000</v>
      </c>
      <c r="C44" s="5">
        <v>-66448.990000000005</v>
      </c>
      <c r="D44" s="5">
        <f t="shared" si="0"/>
        <v>319551.01</v>
      </c>
      <c r="E44" s="5">
        <v>176760.03</v>
      </c>
      <c r="F44" s="5">
        <v>176760.03</v>
      </c>
      <c r="G44" s="5">
        <f t="shared" si="1"/>
        <v>142790.98000000001</v>
      </c>
      <c r="H44" s="9">
        <v>5100</v>
      </c>
    </row>
    <row r="45" spans="1:8">
      <c r="A45" s="20" t="s">
        <v>51</v>
      </c>
      <c r="B45" s="5">
        <v>33000</v>
      </c>
      <c r="C45" s="5">
        <v>9147</v>
      </c>
      <c r="D45" s="5">
        <f t="shared" si="0"/>
        <v>42147</v>
      </c>
      <c r="E45" s="5">
        <v>17256.21</v>
      </c>
      <c r="F45" s="5">
        <v>17256.21</v>
      </c>
      <c r="G45" s="5">
        <f t="shared" si="1"/>
        <v>24890.79</v>
      </c>
      <c r="H45" s="9">
        <v>5200</v>
      </c>
    </row>
    <row r="46" spans="1:8">
      <c r="A46" s="20" t="s">
        <v>52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>
      <c r="A47" s="20" t="s">
        <v>53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>
      <c r="A48" s="20" t="s">
        <v>54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>
      <c r="A49" s="20" t="s">
        <v>55</v>
      </c>
      <c r="B49" s="5">
        <v>160000</v>
      </c>
      <c r="C49" s="5">
        <v>-75730</v>
      </c>
      <c r="D49" s="5">
        <f t="shared" si="0"/>
        <v>84270</v>
      </c>
      <c r="E49" s="5">
        <v>20793.21</v>
      </c>
      <c r="F49" s="5">
        <v>20793.21</v>
      </c>
      <c r="G49" s="5">
        <f t="shared" si="1"/>
        <v>63476.79</v>
      </c>
      <c r="H49" s="9">
        <v>5600</v>
      </c>
    </row>
    <row r="50" spans="1:8">
      <c r="A50" s="20" t="s">
        <v>56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>
      <c r="A51" s="20" t="s">
        <v>57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>
      <c r="A52" s="20" t="s">
        <v>58</v>
      </c>
      <c r="B52" s="5">
        <v>15000</v>
      </c>
      <c r="C52" s="5">
        <v>-3400</v>
      </c>
      <c r="D52" s="5">
        <f t="shared" si="0"/>
        <v>11600</v>
      </c>
      <c r="E52" s="5">
        <v>11600</v>
      </c>
      <c r="F52" s="5">
        <v>11600</v>
      </c>
      <c r="G52" s="5">
        <f t="shared" si="1"/>
        <v>0</v>
      </c>
      <c r="H52" s="9">
        <v>5900</v>
      </c>
    </row>
    <row r="53" spans="1:8">
      <c r="A53" s="18" t="s">
        <v>59</v>
      </c>
      <c r="B53" s="14">
        <f>SUM(B54:B56)</f>
        <v>21011976.07</v>
      </c>
      <c r="C53" s="14">
        <f>SUM(C54:C56)</f>
        <v>112148864.75</v>
      </c>
      <c r="D53" s="14">
        <f t="shared" si="0"/>
        <v>133160840.81999999</v>
      </c>
      <c r="E53" s="14">
        <f>SUM(E54:E56)</f>
        <v>22450483.59</v>
      </c>
      <c r="F53" s="14">
        <f>SUM(F54:F56)</f>
        <v>22914962.969999999</v>
      </c>
      <c r="G53" s="14">
        <f t="shared" si="1"/>
        <v>110710357.22999999</v>
      </c>
      <c r="H53" s="19">
        <v>0</v>
      </c>
    </row>
    <row r="54" spans="1:8">
      <c r="A54" s="20" t="s">
        <v>60</v>
      </c>
      <c r="B54" s="5">
        <v>21011976.07</v>
      </c>
      <c r="C54" s="5">
        <v>112148864.75</v>
      </c>
      <c r="D54" s="5">
        <f t="shared" si="0"/>
        <v>133160840.81999999</v>
      </c>
      <c r="E54" s="5">
        <v>22450483.59</v>
      </c>
      <c r="F54" s="5">
        <v>22914962.969999999</v>
      </c>
      <c r="G54" s="5">
        <f t="shared" si="1"/>
        <v>110710357.22999999</v>
      </c>
      <c r="H54" s="9">
        <v>6100</v>
      </c>
    </row>
    <row r="55" spans="1:8">
      <c r="A55" s="20" t="s">
        <v>61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>
      <c r="A56" s="20" t="s">
        <v>62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>
      <c r="A57" s="18" t="s">
        <v>63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>
      <c r="A58" s="20" t="s">
        <v>64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>
      <c r="A59" s="20" t="s">
        <v>65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>
      <c r="A60" s="20" t="s">
        <v>66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>
      <c r="A61" s="20" t="s">
        <v>67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>
      <c r="A62" s="20" t="s">
        <v>68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>
      <c r="A63" s="20" t="s">
        <v>69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>
      <c r="A64" s="20" t="s">
        <v>70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>
      <c r="A65" s="18" t="s">
        <v>71</v>
      </c>
      <c r="B65" s="14">
        <f>SUM(B66:B68)</f>
        <v>60000</v>
      </c>
      <c r="C65" s="14">
        <f>SUM(C66:C68)</f>
        <v>0</v>
      </c>
      <c r="D65" s="14">
        <f t="shared" si="0"/>
        <v>60000</v>
      </c>
      <c r="E65" s="14">
        <f>SUM(E66:E68)</f>
        <v>0</v>
      </c>
      <c r="F65" s="14">
        <f>SUM(F66:F68)</f>
        <v>0</v>
      </c>
      <c r="G65" s="14">
        <f t="shared" si="1"/>
        <v>60000</v>
      </c>
      <c r="H65" s="19">
        <v>0</v>
      </c>
    </row>
    <row r="66" spans="1:8">
      <c r="A66" s="20" t="s">
        <v>72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>
      <c r="A67" s="20" t="s">
        <v>73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>
      <c r="A68" s="20" t="s">
        <v>74</v>
      </c>
      <c r="B68" s="5">
        <v>60000</v>
      </c>
      <c r="C68" s="5">
        <v>0</v>
      </c>
      <c r="D68" s="5">
        <f t="shared" si="0"/>
        <v>60000</v>
      </c>
      <c r="E68" s="5">
        <v>0</v>
      </c>
      <c r="F68" s="5">
        <v>0</v>
      </c>
      <c r="G68" s="5">
        <f t="shared" si="1"/>
        <v>60000</v>
      </c>
      <c r="H68" s="9">
        <v>8500</v>
      </c>
    </row>
    <row r="69" spans="1:8">
      <c r="A69" s="18" t="s">
        <v>75</v>
      </c>
      <c r="B69" s="14">
        <f>SUM(B70:B76)</f>
        <v>6150000</v>
      </c>
      <c r="C69" s="14">
        <f>SUM(C70:C76)</f>
        <v>-974370</v>
      </c>
      <c r="D69" s="14">
        <f t="shared" si="0"/>
        <v>5175630</v>
      </c>
      <c r="E69" s="14">
        <f>SUM(E70:E76)</f>
        <v>5175630</v>
      </c>
      <c r="F69" s="14">
        <f>SUM(F70:F76)</f>
        <v>5175630</v>
      </c>
      <c r="G69" s="14">
        <f t="shared" si="1"/>
        <v>0</v>
      </c>
      <c r="H69" s="19">
        <v>0</v>
      </c>
    </row>
    <row r="70" spans="1:8">
      <c r="A70" s="20" t="s">
        <v>76</v>
      </c>
      <c r="B70" s="5">
        <v>6000000</v>
      </c>
      <c r="C70" s="5">
        <v>-1000000</v>
      </c>
      <c r="D70" s="5">
        <f t="shared" ref="D70:D76" si="2">B70+C70</f>
        <v>5000000</v>
      </c>
      <c r="E70" s="5">
        <v>5000000</v>
      </c>
      <c r="F70" s="5">
        <v>5000000</v>
      </c>
      <c r="G70" s="5">
        <f t="shared" ref="G70:G76" si="3">D70-E70</f>
        <v>0</v>
      </c>
      <c r="H70" s="9">
        <v>9100</v>
      </c>
    </row>
    <row r="71" spans="1:8">
      <c r="A71" s="20" t="s">
        <v>77</v>
      </c>
      <c r="B71" s="5">
        <v>150000</v>
      </c>
      <c r="C71" s="5">
        <v>25630</v>
      </c>
      <c r="D71" s="5">
        <f t="shared" si="2"/>
        <v>175630</v>
      </c>
      <c r="E71" s="5">
        <v>175630</v>
      </c>
      <c r="F71" s="5">
        <v>175630</v>
      </c>
      <c r="G71" s="5">
        <f t="shared" si="3"/>
        <v>0</v>
      </c>
      <c r="H71" s="9">
        <v>9200</v>
      </c>
    </row>
    <row r="72" spans="1:8">
      <c r="A72" s="20" t="s">
        <v>78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>
      <c r="A73" s="20" t="s">
        <v>79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>
      <c r="A74" s="20" t="s">
        <v>80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>
      <c r="A75" s="20" t="s">
        <v>81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>
      <c r="A76" s="21" t="s">
        <v>82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>
      <c r="A77" s="10" t="s">
        <v>83</v>
      </c>
      <c r="B77" s="16">
        <f t="shared" ref="B77:G77" si="4">SUM(B5+B13+B23+B33+B43+B53+B57+B65+B69)</f>
        <v>116430942.69</v>
      </c>
      <c r="C77" s="16">
        <f t="shared" si="4"/>
        <v>143127481.58000001</v>
      </c>
      <c r="D77" s="16">
        <f t="shared" si="4"/>
        <v>259558424.26999998</v>
      </c>
      <c r="E77" s="16">
        <f t="shared" si="4"/>
        <v>103919321.09</v>
      </c>
      <c r="F77" s="16">
        <f t="shared" si="4"/>
        <v>104329155.26000001</v>
      </c>
      <c r="G77" s="16">
        <f t="shared" si="4"/>
        <v>155639103.18000001</v>
      </c>
    </row>
    <row r="79" spans="1:8">
      <c r="A79" s="1" t="s">
        <v>84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defaultColWidth="12" defaultRowHeight="11.25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>
      <c r="A1" s="29" t="s">
        <v>85</v>
      </c>
      <c r="B1" s="27"/>
      <c r="C1" s="27"/>
      <c r="D1" s="27"/>
      <c r="E1" s="27"/>
      <c r="F1" s="27"/>
      <c r="G1" s="28"/>
    </row>
    <row r="2" spans="1:7">
      <c r="A2" s="32"/>
      <c r="B2" s="29" t="s">
        <v>2</v>
      </c>
      <c r="C2" s="27"/>
      <c r="D2" s="27"/>
      <c r="E2" s="27"/>
      <c r="F2" s="28"/>
      <c r="G2" s="30" t="s">
        <v>3</v>
      </c>
    </row>
    <row r="3" spans="1:7" ht="24.95" customHeight="1">
      <c r="A3" s="3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1"/>
    </row>
    <row r="4" spans="1:7">
      <c r="A4" s="34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>
      <c r="A5" s="6" t="s">
        <v>86</v>
      </c>
      <c r="B5" s="5">
        <v>88359869.019999996</v>
      </c>
      <c r="C5" s="5">
        <v>32115048.82</v>
      </c>
      <c r="D5" s="5">
        <f>B5+C5</f>
        <v>120474917.84</v>
      </c>
      <c r="E5" s="5">
        <v>76008659.879999995</v>
      </c>
      <c r="F5" s="5">
        <v>75954014.670000002</v>
      </c>
      <c r="G5" s="5">
        <f>D5-E5</f>
        <v>44466257.960000008</v>
      </c>
    </row>
    <row r="6" spans="1:7">
      <c r="A6" s="6" t="s">
        <v>87</v>
      </c>
      <c r="B6" s="5">
        <v>21665976.07</v>
      </c>
      <c r="C6" s="5">
        <v>112012432.76000001</v>
      </c>
      <c r="D6" s="5">
        <f>B6+C6</f>
        <v>133678408.83000001</v>
      </c>
      <c r="E6" s="5">
        <v>22676893.039999999</v>
      </c>
      <c r="F6" s="5">
        <v>23141372.420000002</v>
      </c>
      <c r="G6" s="5">
        <f>D6-E6</f>
        <v>111001515.79000002</v>
      </c>
    </row>
    <row r="7" spans="1:7">
      <c r="A7" s="6" t="s">
        <v>88</v>
      </c>
      <c r="B7" s="5">
        <v>6000000</v>
      </c>
      <c r="C7" s="5">
        <v>-1000000</v>
      </c>
      <c r="D7" s="5">
        <f>B7+C7</f>
        <v>5000000</v>
      </c>
      <c r="E7" s="5">
        <v>5000000</v>
      </c>
      <c r="F7" s="5">
        <v>5000000</v>
      </c>
      <c r="G7" s="5">
        <f>D7-E7</f>
        <v>0</v>
      </c>
    </row>
    <row r="8" spans="1:7">
      <c r="A8" s="6" t="s">
        <v>44</v>
      </c>
      <c r="B8" s="5">
        <v>405097.6</v>
      </c>
      <c r="C8" s="5">
        <v>0</v>
      </c>
      <c r="D8" s="5">
        <f>B8+C8</f>
        <v>405097.6</v>
      </c>
      <c r="E8" s="5">
        <v>233768.17</v>
      </c>
      <c r="F8" s="5">
        <v>233768.17</v>
      </c>
      <c r="G8" s="5">
        <f>D8-E8</f>
        <v>171329.42999999996</v>
      </c>
    </row>
    <row r="9" spans="1:7">
      <c r="A9" s="12" t="s">
        <v>72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>
      <c r="A10" s="10" t="s">
        <v>83</v>
      </c>
      <c r="B10" s="16">
        <f t="shared" ref="B10:G10" si="0">SUM(B5+B6+B7+B8+B9)</f>
        <v>116430942.69</v>
      </c>
      <c r="C10" s="16">
        <f t="shared" si="0"/>
        <v>143127481.58000001</v>
      </c>
      <c r="D10" s="16">
        <f t="shared" si="0"/>
        <v>259558424.27000001</v>
      </c>
      <c r="E10" s="16">
        <f t="shared" si="0"/>
        <v>103919321.08999999</v>
      </c>
      <c r="F10" s="16">
        <f t="shared" si="0"/>
        <v>104329155.26000001</v>
      </c>
      <c r="G10" s="16">
        <f t="shared" si="0"/>
        <v>155639103.18000004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showGridLines="0" topLeftCell="A32" workbookViewId="0">
      <selection activeCell="A26" sqref="A26:J26"/>
    </sheetView>
  </sheetViews>
  <sheetFormatPr defaultColWidth="12" defaultRowHeight="11.25"/>
  <cols>
    <col min="1" max="1" width="80.5" style="1" customWidth="1"/>
    <col min="2" max="7" width="18.33203125" style="1" customWidth="1"/>
    <col min="8" max="16384" width="12" style="1"/>
  </cols>
  <sheetData>
    <row r="1" spans="1:7" ht="45" customHeight="1">
      <c r="A1" s="29" t="s">
        <v>89</v>
      </c>
      <c r="B1" s="27"/>
      <c r="C1" s="27"/>
      <c r="D1" s="27"/>
      <c r="E1" s="27"/>
      <c r="F1" s="27"/>
      <c r="G1" s="28"/>
    </row>
    <row r="2" spans="1:7">
      <c r="A2" s="32" t="s">
        <v>1</v>
      </c>
      <c r="B2" s="29" t="s">
        <v>2</v>
      </c>
      <c r="C2" s="27"/>
      <c r="D2" s="27"/>
      <c r="E2" s="27"/>
      <c r="F2" s="28"/>
      <c r="G2" s="30" t="s">
        <v>3</v>
      </c>
    </row>
    <row r="3" spans="1:7" ht="24.95" customHeight="1">
      <c r="A3" s="3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1"/>
    </row>
    <row r="4" spans="1:7">
      <c r="A4" s="34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>
      <c r="A5" s="22"/>
      <c r="B5" s="7"/>
      <c r="C5" s="7"/>
      <c r="D5" s="7"/>
      <c r="E5" s="7"/>
      <c r="F5" s="7"/>
      <c r="G5" s="7"/>
    </row>
    <row r="6" spans="1:7">
      <c r="A6" s="23" t="s">
        <v>90</v>
      </c>
      <c r="B6" s="5">
        <v>12896261.98</v>
      </c>
      <c r="C6" s="5">
        <v>5743246.29</v>
      </c>
      <c r="D6" s="5">
        <f>B6+C6</f>
        <v>18639508.27</v>
      </c>
      <c r="E6" s="5">
        <v>14501930.109999999</v>
      </c>
      <c r="F6" s="5">
        <v>14666596.939999999</v>
      </c>
      <c r="G6" s="5">
        <f>D6-E6</f>
        <v>4137578.16</v>
      </c>
    </row>
    <row r="7" spans="1:7">
      <c r="A7" s="23" t="s">
        <v>91</v>
      </c>
      <c r="B7" s="5">
        <v>11573521.51</v>
      </c>
      <c r="C7" s="5">
        <v>1385412.9</v>
      </c>
      <c r="D7" s="5">
        <f t="shared" ref="D7:D12" si="0">B7+C7</f>
        <v>12958934.41</v>
      </c>
      <c r="E7" s="5">
        <v>9450936.6600000001</v>
      </c>
      <c r="F7" s="5">
        <v>9482319.0899999999</v>
      </c>
      <c r="G7" s="5">
        <f t="shared" ref="G7:G12" si="1">D7-E7</f>
        <v>3507997.75</v>
      </c>
    </row>
    <row r="8" spans="1:7">
      <c r="A8" s="23" t="s">
        <v>92</v>
      </c>
      <c r="B8" s="5">
        <v>1445634.25</v>
      </c>
      <c r="C8" s="5">
        <v>16000</v>
      </c>
      <c r="D8" s="5">
        <f t="shared" si="0"/>
        <v>1461634.25</v>
      </c>
      <c r="E8" s="5">
        <v>919991.8</v>
      </c>
      <c r="F8" s="5">
        <v>919991.8</v>
      </c>
      <c r="G8" s="5">
        <f t="shared" si="1"/>
        <v>541642.44999999995</v>
      </c>
    </row>
    <row r="9" spans="1:7">
      <c r="A9" s="23" t="s">
        <v>93</v>
      </c>
      <c r="B9" s="5">
        <v>10201582.220000001</v>
      </c>
      <c r="C9" s="5">
        <v>-780399.28</v>
      </c>
      <c r="D9" s="5">
        <f t="shared" si="0"/>
        <v>9421182.9400000013</v>
      </c>
      <c r="E9" s="5">
        <v>8020901.4900000002</v>
      </c>
      <c r="F9" s="5">
        <v>8028397.7699999996</v>
      </c>
      <c r="G9" s="5">
        <f t="shared" si="1"/>
        <v>1400281.4500000011</v>
      </c>
    </row>
    <row r="10" spans="1:7">
      <c r="A10" s="23" t="s">
        <v>94</v>
      </c>
      <c r="B10" s="5">
        <v>1297073.3</v>
      </c>
      <c r="C10" s="5">
        <v>132000</v>
      </c>
      <c r="D10" s="5">
        <f t="shared" si="0"/>
        <v>1429073.3</v>
      </c>
      <c r="E10" s="5">
        <v>898297.65</v>
      </c>
      <c r="F10" s="5">
        <v>897307.99</v>
      </c>
      <c r="G10" s="5">
        <f t="shared" si="1"/>
        <v>530775.65</v>
      </c>
    </row>
    <row r="11" spans="1:7">
      <c r="A11" s="23" t="s">
        <v>95</v>
      </c>
      <c r="B11" s="5">
        <v>827615.16</v>
      </c>
      <c r="C11" s="5">
        <v>3000</v>
      </c>
      <c r="D11" s="5">
        <f t="shared" si="0"/>
        <v>830615.16</v>
      </c>
      <c r="E11" s="5">
        <v>453803.08</v>
      </c>
      <c r="F11" s="5">
        <v>455333.14</v>
      </c>
      <c r="G11" s="5">
        <f t="shared" si="1"/>
        <v>376812.08</v>
      </c>
    </row>
    <row r="12" spans="1:7">
      <c r="A12" s="23" t="s">
        <v>96</v>
      </c>
      <c r="B12" s="5">
        <v>5685576.7599999998</v>
      </c>
      <c r="C12" s="5">
        <v>46560</v>
      </c>
      <c r="D12" s="5">
        <f t="shared" si="0"/>
        <v>5732136.7599999998</v>
      </c>
      <c r="E12" s="5">
        <v>4328181.2300000004</v>
      </c>
      <c r="F12" s="5">
        <v>4323796.24</v>
      </c>
      <c r="G12" s="5">
        <f t="shared" si="1"/>
        <v>1403955.5299999993</v>
      </c>
    </row>
    <row r="13" spans="1:7">
      <c r="A13" s="23" t="s">
        <v>97</v>
      </c>
      <c r="B13" s="5">
        <v>25155780.329999998</v>
      </c>
      <c r="C13" s="5">
        <v>113437614.08</v>
      </c>
      <c r="D13" s="5">
        <f t="shared" ref="D13" si="2">B13+C13</f>
        <v>138593394.41</v>
      </c>
      <c r="E13" s="5">
        <v>25920325.23</v>
      </c>
      <c r="F13" s="5">
        <v>26384804.609999999</v>
      </c>
      <c r="G13" s="5">
        <f t="shared" ref="G13" si="3">D13-E13</f>
        <v>112673069.17999999</v>
      </c>
    </row>
    <row r="14" spans="1:7">
      <c r="A14" s="23" t="s">
        <v>98</v>
      </c>
      <c r="B14" s="5">
        <v>13213818.699999999</v>
      </c>
      <c r="C14" s="5">
        <v>695804.27</v>
      </c>
      <c r="D14" s="5">
        <f t="shared" ref="D14" si="4">B14+C14</f>
        <v>13909622.969999999</v>
      </c>
      <c r="E14" s="5">
        <v>8660709.9299999997</v>
      </c>
      <c r="F14" s="5">
        <v>8301649.8099999996</v>
      </c>
      <c r="G14" s="5">
        <f t="shared" ref="G14" si="5">D14-E14</f>
        <v>5248913.0399999991</v>
      </c>
    </row>
    <row r="15" spans="1:7">
      <c r="A15" s="23" t="s">
        <v>99</v>
      </c>
      <c r="B15" s="5">
        <v>867199.71</v>
      </c>
      <c r="C15" s="5">
        <v>-0.08</v>
      </c>
      <c r="D15" s="5">
        <f t="shared" ref="D15" si="6">B15+C15</f>
        <v>867199.63</v>
      </c>
      <c r="E15" s="5">
        <v>529605.64</v>
      </c>
      <c r="F15" s="5">
        <v>529605.64</v>
      </c>
      <c r="G15" s="5">
        <f t="shared" ref="G15" si="7">D15-E15</f>
        <v>337593.99</v>
      </c>
    </row>
    <row r="16" spans="1:7">
      <c r="A16" s="23" t="s">
        <v>100</v>
      </c>
      <c r="B16" s="5">
        <v>2253100.3199999998</v>
      </c>
      <c r="C16" s="5">
        <v>11105654.34</v>
      </c>
      <c r="D16" s="5">
        <f t="shared" ref="D16" si="8">B16+C16</f>
        <v>13358754.66</v>
      </c>
      <c r="E16" s="5">
        <v>5254279.8099999996</v>
      </c>
      <c r="F16" s="5">
        <v>5253885.82</v>
      </c>
      <c r="G16" s="5">
        <f t="shared" ref="G16" si="9">D16-E16</f>
        <v>8104474.8500000006</v>
      </c>
    </row>
    <row r="17" spans="1:7">
      <c r="A17" s="23" t="s">
        <v>101</v>
      </c>
      <c r="B17" s="5">
        <v>1471377.75</v>
      </c>
      <c r="C17" s="5">
        <v>8052534.7699999996</v>
      </c>
      <c r="D17" s="5">
        <f t="shared" ref="D17" si="10">B17+C17</f>
        <v>9523912.5199999996</v>
      </c>
      <c r="E17" s="5">
        <v>5817462.8200000003</v>
      </c>
      <c r="F17" s="5">
        <v>5818728.9500000002</v>
      </c>
      <c r="G17" s="5">
        <f t="shared" ref="G17" si="11">D17-E17</f>
        <v>3706449.6999999993</v>
      </c>
    </row>
    <row r="18" spans="1:7">
      <c r="A18" s="23" t="s">
        <v>102</v>
      </c>
      <c r="B18" s="5">
        <v>1647517.27</v>
      </c>
      <c r="C18" s="5">
        <v>2300000</v>
      </c>
      <c r="D18" s="5">
        <f t="shared" ref="D18" si="12">B18+C18</f>
        <v>3947517.27</v>
      </c>
      <c r="E18" s="5">
        <v>1047386.74</v>
      </c>
      <c r="F18" s="5">
        <v>1054337.3999999999</v>
      </c>
      <c r="G18" s="5">
        <f t="shared" ref="G18" si="13">D18-E18</f>
        <v>2900130.5300000003</v>
      </c>
    </row>
    <row r="19" spans="1:7">
      <c r="A19" s="23" t="s">
        <v>103</v>
      </c>
      <c r="B19" s="5">
        <v>13909502.029999999</v>
      </c>
      <c r="C19" s="5">
        <v>0</v>
      </c>
      <c r="D19" s="5">
        <f t="shared" ref="D19" si="14">B19+C19</f>
        <v>13909502.029999999</v>
      </c>
      <c r="E19" s="5">
        <v>8123688.9000000004</v>
      </c>
      <c r="F19" s="5">
        <v>8131594.9000000004</v>
      </c>
      <c r="G19" s="5">
        <f t="shared" ref="G19" si="15">D19-E19</f>
        <v>5785813.129999999</v>
      </c>
    </row>
    <row r="20" spans="1:7">
      <c r="A20" s="23" t="s">
        <v>104</v>
      </c>
      <c r="B20" s="5">
        <v>2012645.17</v>
      </c>
      <c r="C20" s="5">
        <v>8418.36</v>
      </c>
      <c r="D20" s="5">
        <f t="shared" ref="D20" si="16">B20+C20</f>
        <v>2021063.53</v>
      </c>
      <c r="E20" s="5">
        <v>1326108.7</v>
      </c>
      <c r="F20" s="5">
        <v>1314927.22</v>
      </c>
      <c r="G20" s="5">
        <f t="shared" ref="G20" si="17">D20-E20</f>
        <v>694954.83000000007</v>
      </c>
    </row>
    <row r="21" spans="1:7">
      <c r="A21" s="23" t="s">
        <v>105</v>
      </c>
      <c r="B21" s="5">
        <v>960022.05</v>
      </c>
      <c r="C21" s="5">
        <v>0</v>
      </c>
      <c r="D21" s="5">
        <f t="shared" ref="D21" si="18">B21+C21</f>
        <v>960022.05</v>
      </c>
      <c r="E21" s="5">
        <v>621045.09</v>
      </c>
      <c r="F21" s="5">
        <v>621045.09</v>
      </c>
      <c r="G21" s="5">
        <f t="shared" ref="G21" si="19">D21-E21</f>
        <v>338976.96000000008</v>
      </c>
    </row>
    <row r="22" spans="1:7">
      <c r="A22" s="23" t="s">
        <v>106</v>
      </c>
      <c r="B22" s="5">
        <v>1904174.69</v>
      </c>
      <c r="C22" s="5">
        <v>318163</v>
      </c>
      <c r="D22" s="5">
        <f t="shared" ref="D22" si="20">B22+C22</f>
        <v>2222337.69</v>
      </c>
      <c r="E22" s="5">
        <v>1422019.79</v>
      </c>
      <c r="F22" s="5">
        <v>1414348.39</v>
      </c>
      <c r="G22" s="5">
        <f t="shared" ref="G22" si="21">D22-E22</f>
        <v>800317.89999999991</v>
      </c>
    </row>
    <row r="23" spans="1:7">
      <c r="A23" s="23" t="s">
        <v>107</v>
      </c>
      <c r="B23" s="5">
        <v>3879379.53</v>
      </c>
      <c r="C23" s="5">
        <v>649487.93000000005</v>
      </c>
      <c r="D23" s="5">
        <f t="shared" ref="D23" si="22">B23+C23</f>
        <v>4528867.46</v>
      </c>
      <c r="E23" s="5">
        <v>3083586.51</v>
      </c>
      <c r="F23" s="5">
        <v>3169169.51</v>
      </c>
      <c r="G23" s="5">
        <f t="shared" ref="G23" si="23">D23-E23</f>
        <v>1445280.9500000002</v>
      </c>
    </row>
    <row r="24" spans="1:7">
      <c r="A24" s="23" t="s">
        <v>108</v>
      </c>
      <c r="B24" s="5">
        <v>1250322.74</v>
      </c>
      <c r="C24" s="5">
        <v>2000</v>
      </c>
      <c r="D24" s="5">
        <f t="shared" ref="D24" si="24">B24+C24</f>
        <v>1252322.74</v>
      </c>
      <c r="E24" s="5">
        <v>824833.28</v>
      </c>
      <c r="F24" s="5">
        <v>830251.27</v>
      </c>
      <c r="G24" s="5">
        <f t="shared" ref="G24" si="25">D24-E24</f>
        <v>427489.45999999996</v>
      </c>
    </row>
    <row r="25" spans="1:7">
      <c r="A25" s="23" t="s">
        <v>109</v>
      </c>
      <c r="B25" s="5">
        <v>593653.80000000005</v>
      </c>
      <c r="C25" s="5">
        <v>11985</v>
      </c>
      <c r="D25" s="5">
        <f t="shared" ref="D25" si="26">B25+C25</f>
        <v>605638.80000000005</v>
      </c>
      <c r="E25" s="5">
        <v>404390.77</v>
      </c>
      <c r="F25" s="5">
        <v>403298.02</v>
      </c>
      <c r="G25" s="5">
        <f t="shared" ref="G25" si="27">D25-E25</f>
        <v>201248.03000000003</v>
      </c>
    </row>
    <row r="26" spans="1:7">
      <c r="A26" s="23" t="s">
        <v>110</v>
      </c>
      <c r="B26" s="5">
        <v>3385183.42</v>
      </c>
      <c r="C26" s="5">
        <v>0</v>
      </c>
      <c r="D26" s="5">
        <f t="shared" ref="D26" si="28">B26+C26</f>
        <v>3385183.42</v>
      </c>
      <c r="E26" s="5">
        <v>2309835.86</v>
      </c>
      <c r="F26" s="5">
        <v>2327765.66</v>
      </c>
      <c r="G26" s="5">
        <f t="shared" ref="G26" si="29">D26-E26</f>
        <v>1075347.56</v>
      </c>
    </row>
    <row r="27" spans="1:7">
      <c r="A27" s="23"/>
      <c r="B27" s="5"/>
      <c r="C27" s="5"/>
      <c r="D27" s="5"/>
      <c r="E27" s="5"/>
      <c r="F27" s="5"/>
      <c r="G27" s="5"/>
    </row>
    <row r="28" spans="1:7">
      <c r="A28" s="11" t="s">
        <v>83</v>
      </c>
      <c r="B28" s="17">
        <f t="shared" ref="B28:G28" si="30">SUM(B6:B27)</f>
        <v>116430942.68999997</v>
      </c>
      <c r="C28" s="17">
        <f t="shared" si="30"/>
        <v>143127481.58000001</v>
      </c>
      <c r="D28" s="17">
        <f t="shared" si="30"/>
        <v>259558424.27000004</v>
      </c>
      <c r="E28" s="17">
        <f t="shared" si="30"/>
        <v>103919321.09000003</v>
      </c>
      <c r="F28" s="17">
        <f t="shared" si="30"/>
        <v>104329155.26000001</v>
      </c>
      <c r="G28" s="17">
        <f t="shared" si="30"/>
        <v>155639103.18000001</v>
      </c>
    </row>
    <row r="31" spans="1:7" ht="45" customHeight="1">
      <c r="A31" s="29" t="s">
        <v>111</v>
      </c>
      <c r="B31" s="27"/>
      <c r="C31" s="27"/>
      <c r="D31" s="27"/>
      <c r="E31" s="27"/>
      <c r="F31" s="27"/>
      <c r="G31" s="28"/>
    </row>
    <row r="32" spans="1:7">
      <c r="A32" s="32" t="s">
        <v>1</v>
      </c>
      <c r="B32" s="29" t="s">
        <v>2</v>
      </c>
      <c r="C32" s="27"/>
      <c r="D32" s="27"/>
      <c r="E32" s="27"/>
      <c r="F32" s="28"/>
      <c r="G32" s="30" t="s">
        <v>3</v>
      </c>
    </row>
    <row r="33" spans="1:7" ht="22.5">
      <c r="A33" s="33"/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31"/>
    </row>
    <row r="34" spans="1:7">
      <c r="A34" s="34"/>
      <c r="B34" s="3">
        <v>1</v>
      </c>
      <c r="C34" s="3">
        <v>2</v>
      </c>
      <c r="D34" s="3" t="s">
        <v>9</v>
      </c>
      <c r="E34" s="3">
        <v>4</v>
      </c>
      <c r="F34" s="3">
        <v>5</v>
      </c>
      <c r="G34" s="3" t="s">
        <v>10</v>
      </c>
    </row>
    <row r="35" spans="1:7">
      <c r="A35" s="24" t="s">
        <v>112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>
      <c r="A36" s="24" t="s">
        <v>113</v>
      </c>
      <c r="B36" s="5">
        <v>0</v>
      </c>
      <c r="C36" s="5">
        <v>0</v>
      </c>
      <c r="D36" s="5">
        <f t="shared" ref="D36:D38" si="31">B36+C36</f>
        <v>0</v>
      </c>
      <c r="E36" s="5">
        <v>0</v>
      </c>
      <c r="F36" s="5">
        <v>0</v>
      </c>
      <c r="G36" s="5">
        <f t="shared" ref="G36:G38" si="32">D36-E36</f>
        <v>0</v>
      </c>
    </row>
    <row r="37" spans="1:7">
      <c r="A37" s="24" t="s">
        <v>114</v>
      </c>
      <c r="B37" s="5">
        <v>0</v>
      </c>
      <c r="C37" s="5">
        <v>0</v>
      </c>
      <c r="D37" s="5">
        <f t="shared" si="31"/>
        <v>0</v>
      </c>
      <c r="E37" s="5">
        <v>0</v>
      </c>
      <c r="F37" s="5">
        <v>0</v>
      </c>
      <c r="G37" s="5">
        <f t="shared" si="32"/>
        <v>0</v>
      </c>
    </row>
    <row r="38" spans="1:7">
      <c r="A38" s="24" t="s">
        <v>115</v>
      </c>
      <c r="B38" s="5">
        <v>0</v>
      </c>
      <c r="C38" s="5">
        <v>0</v>
      </c>
      <c r="D38" s="5">
        <f t="shared" si="31"/>
        <v>0</v>
      </c>
      <c r="E38" s="5">
        <v>0</v>
      </c>
      <c r="F38" s="5">
        <v>0</v>
      </c>
      <c r="G38" s="5">
        <f t="shared" si="32"/>
        <v>0</v>
      </c>
    </row>
    <row r="39" spans="1:7">
      <c r="A39" s="11" t="s">
        <v>83</v>
      </c>
      <c r="B39" s="17">
        <f t="shared" ref="B39:G39" si="33">SUM(B35:B38)</f>
        <v>0</v>
      </c>
      <c r="C39" s="17">
        <f t="shared" si="33"/>
        <v>0</v>
      </c>
      <c r="D39" s="17">
        <f t="shared" si="33"/>
        <v>0</v>
      </c>
      <c r="E39" s="17">
        <f t="shared" si="33"/>
        <v>0</v>
      </c>
      <c r="F39" s="17">
        <f t="shared" si="33"/>
        <v>0</v>
      </c>
      <c r="G39" s="17">
        <f t="shared" si="33"/>
        <v>0</v>
      </c>
    </row>
    <row r="42" spans="1:7" ht="45" customHeight="1">
      <c r="A42" s="29" t="s">
        <v>116</v>
      </c>
      <c r="B42" s="27"/>
      <c r="C42" s="27"/>
      <c r="D42" s="27"/>
      <c r="E42" s="27"/>
      <c r="F42" s="27"/>
      <c r="G42" s="28"/>
    </row>
    <row r="43" spans="1:7">
      <c r="A43" s="32" t="s">
        <v>1</v>
      </c>
      <c r="B43" s="29" t="s">
        <v>2</v>
      </c>
      <c r="C43" s="27"/>
      <c r="D43" s="27"/>
      <c r="E43" s="27"/>
      <c r="F43" s="28"/>
      <c r="G43" s="30" t="s">
        <v>3</v>
      </c>
    </row>
    <row r="44" spans="1:7" ht="22.5">
      <c r="A44" s="33"/>
      <c r="B44" s="2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31"/>
    </row>
    <row r="45" spans="1:7">
      <c r="A45" s="34"/>
      <c r="B45" s="3">
        <v>1</v>
      </c>
      <c r="C45" s="3">
        <v>2</v>
      </c>
      <c r="D45" s="3" t="s">
        <v>9</v>
      </c>
      <c r="E45" s="3">
        <v>4</v>
      </c>
      <c r="F45" s="3">
        <v>5</v>
      </c>
      <c r="G45" s="3" t="s">
        <v>10</v>
      </c>
    </row>
    <row r="46" spans="1:7">
      <c r="A46" s="25" t="s">
        <v>117</v>
      </c>
      <c r="B46" s="5">
        <v>4300000</v>
      </c>
      <c r="C46" s="5">
        <v>1385412.9</v>
      </c>
      <c r="D46" s="5">
        <f t="shared" ref="D46:D52" si="34">B46+C46</f>
        <v>5685412.9000000004</v>
      </c>
      <c r="E46" s="5">
        <v>4635412.74</v>
      </c>
      <c r="F46" s="5">
        <v>4635412.74</v>
      </c>
      <c r="G46" s="5">
        <f t="shared" ref="G46:G52" si="35">D46-E46</f>
        <v>1050000.1600000001</v>
      </c>
    </row>
    <row r="47" spans="1:7">
      <c r="A47" s="25" t="s">
        <v>118</v>
      </c>
      <c r="B47" s="5">
        <v>0</v>
      </c>
      <c r="C47" s="5">
        <v>0</v>
      </c>
      <c r="D47" s="5">
        <f t="shared" si="34"/>
        <v>0</v>
      </c>
      <c r="E47" s="5">
        <v>0</v>
      </c>
      <c r="F47" s="5">
        <v>0</v>
      </c>
      <c r="G47" s="5">
        <f t="shared" si="35"/>
        <v>0</v>
      </c>
    </row>
    <row r="48" spans="1:7">
      <c r="A48" s="25" t="s">
        <v>119</v>
      </c>
      <c r="B48" s="5">
        <v>0</v>
      </c>
      <c r="C48" s="5">
        <v>0</v>
      </c>
      <c r="D48" s="5">
        <f t="shared" si="34"/>
        <v>0</v>
      </c>
      <c r="E48" s="5">
        <v>0</v>
      </c>
      <c r="F48" s="5">
        <v>0</v>
      </c>
      <c r="G48" s="5">
        <f t="shared" si="35"/>
        <v>0</v>
      </c>
    </row>
    <row r="49" spans="1:7">
      <c r="A49" s="25" t="s">
        <v>120</v>
      </c>
      <c r="B49" s="5">
        <v>0</v>
      </c>
      <c r="C49" s="5">
        <v>0</v>
      </c>
      <c r="D49" s="5">
        <f t="shared" si="34"/>
        <v>0</v>
      </c>
      <c r="E49" s="5">
        <v>0</v>
      </c>
      <c r="F49" s="5">
        <v>0</v>
      </c>
      <c r="G49" s="5">
        <f t="shared" si="35"/>
        <v>0</v>
      </c>
    </row>
    <row r="50" spans="1:7" ht="11.25" customHeight="1">
      <c r="A50" s="25" t="s">
        <v>121</v>
      </c>
      <c r="B50" s="5">
        <v>0</v>
      </c>
      <c r="C50" s="5">
        <v>0</v>
      </c>
      <c r="D50" s="5">
        <f t="shared" si="34"/>
        <v>0</v>
      </c>
      <c r="E50" s="5">
        <v>0</v>
      </c>
      <c r="F50" s="5">
        <v>0</v>
      </c>
      <c r="G50" s="5">
        <f t="shared" si="35"/>
        <v>0</v>
      </c>
    </row>
    <row r="51" spans="1:7">
      <c r="A51" s="25" t="s">
        <v>122</v>
      </c>
      <c r="B51" s="5">
        <v>0</v>
      </c>
      <c r="C51" s="5">
        <v>0</v>
      </c>
      <c r="D51" s="5">
        <f t="shared" si="34"/>
        <v>0</v>
      </c>
      <c r="E51" s="5">
        <v>0</v>
      </c>
      <c r="F51" s="5">
        <v>0</v>
      </c>
      <c r="G51" s="5">
        <f t="shared" si="35"/>
        <v>0</v>
      </c>
    </row>
    <row r="52" spans="1:7">
      <c r="A52" s="25" t="s">
        <v>123</v>
      </c>
      <c r="B52" s="5">
        <v>0</v>
      </c>
      <c r="C52" s="5">
        <v>0</v>
      </c>
      <c r="D52" s="5">
        <f t="shared" si="34"/>
        <v>0</v>
      </c>
      <c r="E52" s="5">
        <v>0</v>
      </c>
      <c r="F52" s="5">
        <v>0</v>
      </c>
      <c r="G52" s="5">
        <f t="shared" si="35"/>
        <v>0</v>
      </c>
    </row>
    <row r="53" spans="1:7">
      <c r="A53" s="11" t="s">
        <v>83</v>
      </c>
      <c r="B53" s="17">
        <f t="shared" ref="B53:G53" si="36">SUM(B46:B52)</f>
        <v>4300000</v>
      </c>
      <c r="C53" s="17">
        <f t="shared" si="36"/>
        <v>1385412.9</v>
      </c>
      <c r="D53" s="17">
        <f t="shared" si="36"/>
        <v>5685412.9000000004</v>
      </c>
      <c r="E53" s="17">
        <f t="shared" si="36"/>
        <v>4635412.74</v>
      </c>
      <c r="F53" s="17">
        <f t="shared" si="36"/>
        <v>4635412.74</v>
      </c>
      <c r="G53" s="17">
        <f t="shared" si="36"/>
        <v>1050000.1600000001</v>
      </c>
    </row>
    <row r="55" spans="1:7">
      <c r="A55" s="1" t="s">
        <v>84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1:G31"/>
    <mergeCell ref="A2:A4"/>
    <mergeCell ref="B43:F43"/>
    <mergeCell ref="G43:G44"/>
    <mergeCell ref="B32:F32"/>
    <mergeCell ref="G32:G33"/>
    <mergeCell ref="A42:G42"/>
    <mergeCell ref="A32:A34"/>
    <mergeCell ref="A43:A4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topLeftCell="A22" workbookViewId="0">
      <selection activeCell="A40" sqref="A40"/>
    </sheetView>
  </sheetViews>
  <sheetFormatPr defaultColWidth="12" defaultRowHeight="11.25"/>
  <cols>
    <col min="1" max="1" width="79" style="1" customWidth="1"/>
    <col min="2" max="7" width="18.33203125" style="1" customWidth="1"/>
    <col min="8" max="16384" width="12" style="1"/>
  </cols>
  <sheetData>
    <row r="1" spans="1:7" ht="50.1" customHeight="1">
      <c r="A1" s="29" t="s">
        <v>124</v>
      </c>
      <c r="B1" s="27"/>
      <c r="C1" s="27"/>
      <c r="D1" s="27"/>
      <c r="E1" s="27"/>
      <c r="F1" s="27"/>
      <c r="G1" s="28"/>
    </row>
    <row r="2" spans="1:7">
      <c r="A2" s="32" t="s">
        <v>1</v>
      </c>
      <c r="B2" s="29" t="s">
        <v>2</v>
      </c>
      <c r="C2" s="27"/>
      <c r="D2" s="27"/>
      <c r="E2" s="27"/>
      <c r="F2" s="28"/>
      <c r="G2" s="30" t="s">
        <v>3</v>
      </c>
    </row>
    <row r="3" spans="1:7" ht="24.95" customHeight="1">
      <c r="A3" s="3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1"/>
    </row>
    <row r="4" spans="1:7">
      <c r="A4" s="34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>
      <c r="A5" s="8" t="s">
        <v>125</v>
      </c>
      <c r="B5" s="14">
        <f t="shared" ref="B5:G5" si="0">SUM(B6:B13)</f>
        <v>57835033.920000002</v>
      </c>
      <c r="C5" s="14">
        <f t="shared" si="0"/>
        <v>6521663.1900000004</v>
      </c>
      <c r="D5" s="14">
        <f t="shared" si="0"/>
        <v>64356697.109999999</v>
      </c>
      <c r="E5" s="14">
        <f t="shared" si="0"/>
        <v>46073328.399999999</v>
      </c>
      <c r="F5" s="14">
        <f t="shared" si="0"/>
        <v>46278464.100000001</v>
      </c>
      <c r="G5" s="14">
        <f t="shared" si="0"/>
        <v>18283368.709999997</v>
      </c>
    </row>
    <row r="6" spans="1:7">
      <c r="A6" s="26" t="s">
        <v>126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>
      <c r="A7" s="26" t="s">
        <v>127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>
      <c r="A8" s="26" t="s">
        <v>128</v>
      </c>
      <c r="B8" s="5">
        <v>30290035.539999999</v>
      </c>
      <c r="C8" s="5">
        <v>7278659.1100000003</v>
      </c>
      <c r="D8" s="5">
        <f t="shared" si="1"/>
        <v>37568694.649999999</v>
      </c>
      <c r="E8" s="5">
        <v>27746640.23</v>
      </c>
      <c r="F8" s="5">
        <v>27947117.82</v>
      </c>
      <c r="G8" s="5">
        <f t="shared" si="2"/>
        <v>9822054.4199999981</v>
      </c>
    </row>
    <row r="9" spans="1:7">
      <c r="A9" s="26" t="s">
        <v>129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>
      <c r="A10" s="26" t="s">
        <v>130</v>
      </c>
      <c r="B10" s="5">
        <v>11029197.380000001</v>
      </c>
      <c r="C10" s="5">
        <v>-777399.28</v>
      </c>
      <c r="D10" s="5">
        <f t="shared" si="1"/>
        <v>10251798.100000001</v>
      </c>
      <c r="E10" s="5">
        <v>8474704.5700000003</v>
      </c>
      <c r="F10" s="5">
        <v>8483730.9100000001</v>
      </c>
      <c r="G10" s="5">
        <f t="shared" si="2"/>
        <v>1777093.5300000012</v>
      </c>
    </row>
    <row r="11" spans="1:7">
      <c r="A11" s="26" t="s">
        <v>131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>
      <c r="A12" s="26" t="s">
        <v>132</v>
      </c>
      <c r="B12" s="5">
        <v>13909502.029999999</v>
      </c>
      <c r="C12" s="5">
        <v>0</v>
      </c>
      <c r="D12" s="5">
        <f t="shared" si="1"/>
        <v>13909502.029999999</v>
      </c>
      <c r="E12" s="5">
        <v>8123688.9000000004</v>
      </c>
      <c r="F12" s="5">
        <v>8131594.9000000004</v>
      </c>
      <c r="G12" s="5">
        <f t="shared" si="2"/>
        <v>5785813.129999999</v>
      </c>
    </row>
    <row r="13" spans="1:7">
      <c r="A13" s="26" t="s">
        <v>38</v>
      </c>
      <c r="B13" s="5">
        <v>2606298.9700000002</v>
      </c>
      <c r="C13" s="5">
        <v>20403.36</v>
      </c>
      <c r="D13" s="5">
        <f t="shared" si="1"/>
        <v>2626702.33</v>
      </c>
      <c r="E13" s="5">
        <v>1728294.7</v>
      </c>
      <c r="F13" s="5">
        <v>1716020.47</v>
      </c>
      <c r="G13" s="5">
        <f t="shared" si="2"/>
        <v>898407.63000000012</v>
      </c>
    </row>
    <row r="14" spans="1:7">
      <c r="A14" s="8" t="s">
        <v>133</v>
      </c>
      <c r="B14" s="14">
        <f t="shared" ref="B14:G14" si="3">SUM(B15:B21)</f>
        <v>54871430.699999996</v>
      </c>
      <c r="C14" s="14">
        <f t="shared" si="3"/>
        <v>116727629.28</v>
      </c>
      <c r="D14" s="14">
        <f t="shared" si="3"/>
        <v>171599059.97999999</v>
      </c>
      <c r="E14" s="14">
        <f t="shared" si="3"/>
        <v>46774250.059999995</v>
      </c>
      <c r="F14" s="14">
        <f t="shared" si="3"/>
        <v>46978076.390000001</v>
      </c>
      <c r="G14" s="14">
        <f t="shared" si="3"/>
        <v>124824809.91999996</v>
      </c>
    </row>
    <row r="15" spans="1:7">
      <c r="A15" s="26" t="s">
        <v>134</v>
      </c>
      <c r="B15" s="5">
        <v>9070760.1799999997</v>
      </c>
      <c r="C15" s="5">
        <v>46560</v>
      </c>
      <c r="D15" s="5">
        <f>B15+C15</f>
        <v>9117320.1799999997</v>
      </c>
      <c r="E15" s="5">
        <v>6640221.8600000003</v>
      </c>
      <c r="F15" s="5">
        <v>6653766.6699999999</v>
      </c>
      <c r="G15" s="5">
        <f t="shared" ref="G15:G21" si="4">D15-E15</f>
        <v>2477098.3199999994</v>
      </c>
    </row>
    <row r="16" spans="1:7">
      <c r="A16" s="26" t="s">
        <v>135</v>
      </c>
      <c r="B16" s="5">
        <v>40017116.299999997</v>
      </c>
      <c r="C16" s="5">
        <v>115713418.34999999</v>
      </c>
      <c r="D16" s="5">
        <f t="shared" ref="D16:D21" si="5">B16+C16</f>
        <v>155730534.64999998</v>
      </c>
      <c r="E16" s="5">
        <v>35628421.899999999</v>
      </c>
      <c r="F16" s="5">
        <v>35740791.82</v>
      </c>
      <c r="G16" s="5">
        <f t="shared" si="4"/>
        <v>120102112.74999997</v>
      </c>
    </row>
    <row r="17" spans="1:7">
      <c r="A17" s="26" t="s">
        <v>136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>
      <c r="A18" s="26" t="s">
        <v>137</v>
      </c>
      <c r="B18" s="5">
        <v>5783554.2199999997</v>
      </c>
      <c r="C18" s="5">
        <v>967650.93</v>
      </c>
      <c r="D18" s="5">
        <f t="shared" si="5"/>
        <v>6751205.1499999994</v>
      </c>
      <c r="E18" s="5">
        <v>4505606.3</v>
      </c>
      <c r="F18" s="5">
        <v>4583517.9000000004</v>
      </c>
      <c r="G18" s="5">
        <f t="shared" si="4"/>
        <v>2245598.8499999996</v>
      </c>
    </row>
    <row r="19" spans="1:7">
      <c r="A19" s="26" t="s">
        <v>138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>
      <c r="A20" s="26" t="s">
        <v>139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>
      <c r="A21" s="26" t="s">
        <v>140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>
      <c r="A22" s="8" t="s">
        <v>141</v>
      </c>
      <c r="B22" s="14">
        <f t="shared" ref="B22:G22" si="6">SUM(B23:B31)</f>
        <v>3724478.07</v>
      </c>
      <c r="C22" s="14">
        <f t="shared" si="6"/>
        <v>19878189.109999999</v>
      </c>
      <c r="D22" s="14">
        <f t="shared" si="6"/>
        <v>23602667.18</v>
      </c>
      <c r="E22" s="14">
        <f t="shared" si="6"/>
        <v>11071742.629999999</v>
      </c>
      <c r="F22" s="14">
        <f t="shared" si="6"/>
        <v>11072614.77</v>
      </c>
      <c r="G22" s="14">
        <f t="shared" si="6"/>
        <v>12530924.550000001</v>
      </c>
    </row>
    <row r="23" spans="1:7">
      <c r="A23" s="26" t="s">
        <v>142</v>
      </c>
      <c r="B23" s="5">
        <v>2253100.3199999998</v>
      </c>
      <c r="C23" s="5">
        <v>11105654.34</v>
      </c>
      <c r="D23" s="5">
        <f>B23+C23</f>
        <v>13358754.66</v>
      </c>
      <c r="E23" s="5">
        <v>5254279.8099999996</v>
      </c>
      <c r="F23" s="5">
        <v>5253885.82</v>
      </c>
      <c r="G23" s="5">
        <f t="shared" ref="G23:G31" si="7">D23-E23</f>
        <v>8104474.8500000006</v>
      </c>
    </row>
    <row r="24" spans="1:7">
      <c r="A24" s="26" t="s">
        <v>143</v>
      </c>
      <c r="B24" s="5">
        <v>1471377.75</v>
      </c>
      <c r="C24" s="5">
        <v>8772534.7699999996</v>
      </c>
      <c r="D24" s="5">
        <f t="shared" ref="D24:D31" si="8">B24+C24</f>
        <v>10243912.52</v>
      </c>
      <c r="E24" s="5">
        <v>5817462.8200000003</v>
      </c>
      <c r="F24" s="5">
        <v>5818728.9500000002</v>
      </c>
      <c r="G24" s="5">
        <f t="shared" si="7"/>
        <v>4426449.6999999993</v>
      </c>
    </row>
    <row r="25" spans="1:7">
      <c r="A25" s="26" t="s">
        <v>144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>
      <c r="A26" s="26" t="s">
        <v>145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>
      <c r="A27" s="26" t="s">
        <v>146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>
      <c r="A28" s="26" t="s">
        <v>147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>
      <c r="A29" s="26" t="s">
        <v>148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>
      <c r="A30" s="26" t="s">
        <v>149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>
      <c r="A31" s="26" t="s">
        <v>150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>
      <c r="A32" s="8" t="s">
        <v>151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>
      <c r="A33" s="26" t="s">
        <v>152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>
      <c r="A34" s="26" t="s">
        <v>153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>
      <c r="A35" s="26" t="s">
        <v>154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>
      <c r="A36" s="26" t="s">
        <v>155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>
      <c r="A37" s="11" t="s">
        <v>83</v>
      </c>
      <c r="B37" s="17">
        <f t="shared" ref="B37:G37" si="12">SUM(B32+B22+B14+B5)</f>
        <v>116430942.69</v>
      </c>
      <c r="C37" s="17">
        <f t="shared" si="12"/>
        <v>143127481.57999998</v>
      </c>
      <c r="D37" s="17">
        <f t="shared" si="12"/>
        <v>259558424.26999998</v>
      </c>
      <c r="E37" s="17">
        <f t="shared" si="12"/>
        <v>103919321.09</v>
      </c>
      <c r="F37" s="17">
        <f t="shared" si="12"/>
        <v>104329155.25999999</v>
      </c>
      <c r="G37" s="17">
        <f t="shared" si="12"/>
        <v>155639103.17999998</v>
      </c>
    </row>
    <row r="39" spans="1:7">
      <c r="A39" s="1" t="s">
        <v>84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/>
</file>

<file path=customXml/itemProps2.xml><?xml version="1.0" encoding="utf-8"?>
<ds:datastoreItem xmlns:ds="http://schemas.openxmlformats.org/officeDocument/2006/customXml" ds:itemID="{93AF7CF9-F30D-4032-85FD-D3FD606580B3}"/>
</file>

<file path=customXml/itemProps3.xml><?xml version="1.0" encoding="utf-8"?>
<ds:datastoreItem xmlns:ds="http://schemas.openxmlformats.org/officeDocument/2006/customXml" ds:itemID="{D6CB9791-5AC5-4EBD-B818-7938A6165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/>
  <cp:revision/>
  <dcterms:created xsi:type="dcterms:W3CDTF">2014-02-10T03:37:14Z</dcterms:created>
  <dcterms:modified xsi:type="dcterms:W3CDTF">2023-12-07T23:12:00Z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